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9" i="1"/>
  <c r="D8" i="1"/>
  <c r="D6" i="1"/>
  <c r="D5" i="1"/>
  <c r="D12" i="1" s="1"/>
  <c r="D4" i="1"/>
  <c r="D10" i="1" l="1"/>
  <c r="D21" i="1" s="1"/>
  <c r="D25" i="1"/>
  <c r="F25" i="1" s="1"/>
  <c r="F24" i="1"/>
  <c r="D13" i="1"/>
  <c r="D14" i="1" s="1"/>
  <c r="E24" i="1"/>
  <c r="D26" i="1"/>
  <c r="F26" i="1" s="1"/>
  <c r="D23" i="1" l="1"/>
  <c r="D16" i="1"/>
  <c r="D22" i="1" s="1"/>
  <c r="F23" i="1"/>
  <c r="E25" i="1"/>
  <c r="D11" i="1"/>
  <c r="D18" i="1" s="1"/>
  <c r="D19" i="1" s="1"/>
  <c r="D7" i="1" s="1"/>
  <c r="E23" i="1"/>
  <c r="E26" i="1"/>
  <c r="D17" i="1" l="1"/>
  <c r="D15" i="1" s="1"/>
</calcChain>
</file>

<file path=xl/sharedStrings.xml><?xml version="1.0" encoding="utf-8"?>
<sst xmlns="http://schemas.openxmlformats.org/spreadsheetml/2006/main" count="60" uniqueCount="58">
  <si>
    <t>Horizontal Distance to cup (m)</t>
  </si>
  <si>
    <t>Mass of bob (kg)</t>
  </si>
  <si>
    <t>Height of table(m)</t>
  </si>
  <si>
    <t>Time for impact with cup(s)</t>
  </si>
  <si>
    <t>Mass of Golf Ball (kg)</t>
  </si>
  <si>
    <t>Energy Required to get Ball in cup (j)</t>
  </si>
  <si>
    <t>Length of pendulum</t>
  </si>
  <si>
    <t>Group</t>
  </si>
  <si>
    <t>LAB 12 Key</t>
  </si>
  <si>
    <t>Δy</t>
  </si>
  <si>
    <t>t</t>
  </si>
  <si>
    <t>Kinetic Energy of Bob After Collision (j)</t>
  </si>
  <si>
    <t>Height of Pendulum at start (m)</t>
  </si>
  <si>
    <t>Height of pendulum after Collision</t>
  </si>
  <si>
    <t>PE of Bob initial (j)</t>
  </si>
  <si>
    <t>Kinetic Energy of bob before Collision (j)</t>
  </si>
  <si>
    <t>KEgb</t>
  </si>
  <si>
    <t>Kinetic Energy of Golf Ball After Collision (j)</t>
  </si>
  <si>
    <t>PE of Bob final (j)</t>
  </si>
  <si>
    <t>A</t>
  </si>
  <si>
    <t>L</t>
  </si>
  <si>
    <t>Displacement under Pendulum (opposite)</t>
  </si>
  <si>
    <t>Momentum of Bob Initial</t>
  </si>
  <si>
    <t>Momentum of Bob Final</t>
  </si>
  <si>
    <t>Momentum of Golf Ball initial</t>
  </si>
  <si>
    <t>Momentum of Golf Ball Final</t>
  </si>
  <si>
    <t>Velocity of Bob Before Impact</t>
  </si>
  <si>
    <t>Velocity of Ball (m/s)</t>
  </si>
  <si>
    <t>Alt</t>
  </si>
  <si>
    <r>
      <t>Δ</t>
    </r>
    <r>
      <rPr>
        <b/>
        <sz val="15.4"/>
        <color theme="1"/>
        <rFont val="Calibri"/>
        <family val="2"/>
      </rPr>
      <t>x</t>
    </r>
  </si>
  <si>
    <r>
      <t>h</t>
    </r>
    <r>
      <rPr>
        <b/>
        <sz val="8"/>
        <color theme="1"/>
        <rFont val="Calibri"/>
        <family val="2"/>
        <scheme val="minor"/>
      </rPr>
      <t>i</t>
    </r>
  </si>
  <si>
    <r>
      <t>h</t>
    </r>
    <r>
      <rPr>
        <b/>
        <sz val="8"/>
        <color theme="1"/>
        <rFont val="Calibri"/>
        <family val="2"/>
        <scheme val="minor"/>
      </rPr>
      <t>f</t>
    </r>
  </si>
  <si>
    <r>
      <t>m</t>
    </r>
    <r>
      <rPr>
        <b/>
        <sz val="8"/>
        <color theme="1"/>
        <rFont val="Calibri"/>
        <family val="2"/>
        <scheme val="minor"/>
      </rPr>
      <t>b</t>
    </r>
  </si>
  <si>
    <r>
      <t>m</t>
    </r>
    <r>
      <rPr>
        <b/>
        <sz val="8"/>
        <color theme="1"/>
        <rFont val="Calibri"/>
        <family val="2"/>
        <scheme val="minor"/>
      </rPr>
      <t>gb</t>
    </r>
  </si>
  <si>
    <r>
      <t>V</t>
    </r>
    <r>
      <rPr>
        <b/>
        <sz val="8"/>
        <color theme="1"/>
        <rFont val="Calibri"/>
        <family val="2"/>
        <scheme val="minor"/>
      </rPr>
      <t>gb</t>
    </r>
  </si>
  <si>
    <r>
      <t>V</t>
    </r>
    <r>
      <rPr>
        <b/>
        <sz val="8"/>
        <color theme="1"/>
        <rFont val="Calibri"/>
        <family val="2"/>
        <scheme val="minor"/>
      </rPr>
      <t>bi</t>
    </r>
  </si>
  <si>
    <r>
      <t>PE</t>
    </r>
    <r>
      <rPr>
        <b/>
        <sz val="8"/>
        <color theme="1"/>
        <rFont val="Calibri"/>
        <family val="2"/>
        <scheme val="minor"/>
      </rPr>
      <t>b1</t>
    </r>
  </si>
  <si>
    <r>
      <t>KE</t>
    </r>
    <r>
      <rPr>
        <b/>
        <sz val="8"/>
        <color theme="1"/>
        <rFont val="Calibri"/>
        <family val="2"/>
        <scheme val="minor"/>
      </rPr>
      <t>b1</t>
    </r>
  </si>
  <si>
    <r>
      <t>KE</t>
    </r>
    <r>
      <rPr>
        <b/>
        <sz val="8"/>
        <color theme="1"/>
        <rFont val="Calibri"/>
        <family val="2"/>
        <scheme val="minor"/>
      </rPr>
      <t>b2</t>
    </r>
  </si>
  <si>
    <r>
      <t>PE</t>
    </r>
    <r>
      <rPr>
        <b/>
        <sz val="8"/>
        <color theme="1"/>
        <rFont val="Calibri"/>
        <family val="2"/>
        <scheme val="minor"/>
      </rPr>
      <t>b2</t>
    </r>
  </si>
  <si>
    <r>
      <t>P</t>
    </r>
    <r>
      <rPr>
        <b/>
        <sz val="8"/>
        <color theme="1"/>
        <rFont val="Calibri"/>
        <family val="2"/>
        <scheme val="minor"/>
      </rPr>
      <t>bi</t>
    </r>
  </si>
  <si>
    <r>
      <t>P</t>
    </r>
    <r>
      <rPr>
        <b/>
        <sz val="8"/>
        <color theme="1"/>
        <rFont val="Calibri"/>
        <family val="2"/>
        <scheme val="minor"/>
      </rPr>
      <t>gbi</t>
    </r>
  </si>
  <si>
    <r>
      <t>P</t>
    </r>
    <r>
      <rPr>
        <b/>
        <sz val="8"/>
        <color theme="1"/>
        <rFont val="Calibri"/>
        <family val="2"/>
        <scheme val="minor"/>
      </rPr>
      <t>bf</t>
    </r>
  </si>
  <si>
    <r>
      <t>P</t>
    </r>
    <r>
      <rPr>
        <b/>
        <sz val="8"/>
        <color theme="1"/>
        <rFont val="Calibri"/>
        <family val="2"/>
        <scheme val="minor"/>
      </rPr>
      <t>gbf</t>
    </r>
  </si>
  <si>
    <r>
      <t>E</t>
    </r>
    <r>
      <rPr>
        <b/>
        <sz val="8"/>
        <color theme="1"/>
        <rFont val="Calibri"/>
        <family val="2"/>
        <scheme val="minor"/>
      </rPr>
      <t>r</t>
    </r>
  </si>
  <si>
    <r>
      <t>Δx</t>
    </r>
    <r>
      <rPr>
        <b/>
        <sz val="8"/>
        <color theme="1"/>
        <rFont val="Calibri"/>
        <family val="2"/>
      </rPr>
      <t>2</t>
    </r>
  </si>
  <si>
    <r>
      <t>Δy</t>
    </r>
    <r>
      <rPr>
        <b/>
        <sz val="8"/>
        <color theme="1"/>
        <rFont val="Calibri"/>
        <family val="2"/>
      </rPr>
      <t>pen</t>
    </r>
  </si>
  <si>
    <t>Variable</t>
  </si>
  <si>
    <t>Values</t>
  </si>
  <si>
    <t>Answer</t>
  </si>
  <si>
    <t>Score</t>
  </si>
  <si>
    <t>Amplitude of the Pendulum (delta x)</t>
  </si>
  <si>
    <t>Cos</t>
  </si>
  <si>
    <t>Tan</t>
  </si>
  <si>
    <t>Sin</t>
  </si>
  <si>
    <t>Adjacent side of pendulumRight Triangle</t>
  </si>
  <si>
    <t>Enter</t>
  </si>
  <si>
    <t>Expected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</si>
</sst>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5.4"/>
      <color theme="1"/>
      <name val="Calibri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theme="1"/>
      <name val="Calibri"/>
      <family val="2"/>
    </font>
    <font>
      <b/>
      <u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0" fillId="0" borderId="0" xfId="0" applyNumberFormat="1" applyAlignment="1" applyProtection="1">
      <alignment horizontal="center"/>
      <protection locked="0"/>
    </xf>
    <xf numFmtId="2" fontId="0" fillId="8" borderId="3" xfId="0" applyNumberFormat="1" applyFill="1" applyBorder="1" applyAlignment="1" applyProtection="1">
      <alignment horizontal="center"/>
      <protection locked="0"/>
    </xf>
    <xf numFmtId="2" fontId="1" fillId="8" borderId="4" xfId="0" applyNumberFormat="1" applyFont="1" applyFill="1" applyBorder="1" applyAlignment="1" applyProtection="1">
      <alignment horizontal="center"/>
      <protection locked="0"/>
    </xf>
    <xf numFmtId="2" fontId="1" fillId="8" borderId="5" xfId="0" applyNumberFormat="1" applyFont="1" applyFill="1" applyBorder="1" applyAlignment="1" applyProtection="1">
      <alignment horizontal="center"/>
      <protection locked="0"/>
    </xf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5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0" fontId="0" fillId="6" borderId="0" xfId="0" applyFill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0" fontId="8" fillId="6" borderId="1" xfId="0" applyFont="1" applyFill="1" applyBorder="1" applyAlignment="1" applyProtection="1">
      <alignment horizontal="center"/>
    </xf>
    <xf numFmtId="164" fontId="1" fillId="8" borderId="3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164" fontId="1" fillId="8" borderId="5" xfId="0" applyNumberFormat="1" applyFont="1" applyFill="1" applyBorder="1" applyAlignment="1" applyProtection="1">
      <alignment horizontal="center"/>
    </xf>
    <xf numFmtId="164" fontId="1" fillId="4" borderId="6" xfId="0" applyNumberFormat="1" applyFont="1" applyFill="1" applyBorder="1" applyAlignment="1" applyProtection="1">
      <alignment horizontal="center"/>
    </xf>
    <xf numFmtId="164" fontId="1" fillId="4" borderId="2" xfId="0" applyNumberFormat="1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1" fillId="0" borderId="1" xfId="0" applyFont="1" applyBorder="1" applyProtection="1"/>
    <xf numFmtId="164" fontId="1" fillId="0" borderId="1" xfId="0" applyNumberFormat="1" applyFont="1" applyBorder="1" applyAlignment="1" applyProtection="1">
      <alignment horizontal="center"/>
    </xf>
    <xf numFmtId="164" fontId="1" fillId="3" borderId="1" xfId="0" applyNumberFormat="1" applyFont="1" applyFill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164" fontId="1" fillId="7" borderId="1" xfId="0" applyNumberFormat="1" applyFont="1" applyFill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  <xf numFmtId="2" fontId="1" fillId="7" borderId="1" xfId="0" applyNumberFormat="1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0" fontId="0" fillId="0" borderId="0" xfId="0" applyProtection="1"/>
    <xf numFmtId="164" fontId="1" fillId="6" borderId="1" xfId="0" applyNumberFormat="1" applyFont="1" applyFill="1" applyBorder="1" applyAlignment="1" applyProtection="1">
      <alignment horizontal="center"/>
    </xf>
    <xf numFmtId="0" fontId="1" fillId="4" borderId="3" xfId="0" applyFont="1" applyFill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</xf>
    <xf numFmtId="164" fontId="0" fillId="0" borderId="1" xfId="0" applyNumberForma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9</xdr:row>
      <xdr:rowOff>157162</xdr:rowOff>
    </xdr:from>
    <xdr:ext cx="65" cy="172227"/>
    <xdr:sp macro="" textlink="">
      <xdr:nvSpPr>
        <xdr:cNvPr id="2" name="TextBox 1"/>
        <xdr:cNvSpPr txBox="1"/>
      </xdr:nvSpPr>
      <xdr:spPr>
        <a:xfrm>
          <a:off x="5943600" y="18716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zoomScale="110" zoomScaleNormal="110" workbookViewId="0">
      <selection activeCell="A10" sqref="A10"/>
    </sheetView>
  </sheetViews>
  <sheetFormatPr defaultRowHeight="15" x14ac:dyDescent="0.25"/>
  <cols>
    <col min="1" max="1" width="9.140625" style="2"/>
    <col min="2" max="2" width="5.85546875" style="1" bestFit="1" customWidth="1"/>
    <col min="3" max="3" width="40.140625" style="2" customWidth="1"/>
    <col min="4" max="4" width="9.5703125" style="3" bestFit="1" customWidth="1"/>
    <col min="5" max="6" width="6.85546875" style="3" customWidth="1"/>
    <col min="7" max="7" width="9.5703125" style="11" customWidth="1"/>
    <col min="8" max="16384" width="9.140625" style="2"/>
  </cols>
  <sheetData>
    <row r="1" spans="2:8" x14ac:dyDescent="0.25">
      <c r="G1" s="4" t="s">
        <v>56</v>
      </c>
    </row>
    <row r="2" spans="2:8" ht="15.75" x14ac:dyDescent="0.25">
      <c r="B2" s="12"/>
      <c r="C2" s="13" t="s">
        <v>8</v>
      </c>
      <c r="D2" s="14" t="s">
        <v>57</v>
      </c>
      <c r="E2" s="15"/>
      <c r="F2" s="15"/>
      <c r="G2" s="5" t="s">
        <v>7</v>
      </c>
      <c r="H2" s="31" t="s">
        <v>7</v>
      </c>
    </row>
    <row r="3" spans="2:8" ht="15.75" x14ac:dyDescent="0.25">
      <c r="B3" s="12"/>
      <c r="C3" s="16" t="s">
        <v>47</v>
      </c>
      <c r="D3" s="17" t="s">
        <v>49</v>
      </c>
      <c r="E3" s="18" t="s">
        <v>28</v>
      </c>
      <c r="F3" s="19" t="s">
        <v>28</v>
      </c>
      <c r="G3" s="6" t="s">
        <v>48</v>
      </c>
      <c r="H3" s="32" t="s">
        <v>50</v>
      </c>
    </row>
    <row r="4" spans="2:8" ht="21" x14ac:dyDescent="0.35">
      <c r="B4" s="20" t="s">
        <v>29</v>
      </c>
      <c r="C4" s="21" t="s">
        <v>0</v>
      </c>
      <c r="D4" s="22">
        <f>G4</f>
        <v>0</v>
      </c>
      <c r="E4" s="23"/>
      <c r="F4" s="23"/>
      <c r="G4" s="8"/>
      <c r="H4" s="33"/>
    </row>
    <row r="5" spans="2:8" x14ac:dyDescent="0.25">
      <c r="B5" s="20" t="s">
        <v>9</v>
      </c>
      <c r="C5" s="21" t="s">
        <v>2</v>
      </c>
      <c r="D5" s="22">
        <f>G5</f>
        <v>0</v>
      </c>
      <c r="E5" s="23"/>
      <c r="F5" s="23"/>
      <c r="G5" s="8"/>
      <c r="H5" s="33"/>
    </row>
    <row r="6" spans="2:8" x14ac:dyDescent="0.25">
      <c r="B6" s="24" t="s">
        <v>30</v>
      </c>
      <c r="C6" s="21" t="s">
        <v>12</v>
      </c>
      <c r="D6" s="22">
        <f>G6</f>
        <v>0</v>
      </c>
      <c r="E6" s="23"/>
      <c r="F6" s="23"/>
      <c r="G6" s="8"/>
      <c r="H6" s="33"/>
    </row>
    <row r="7" spans="2:8" x14ac:dyDescent="0.25">
      <c r="B7" s="24" t="s">
        <v>31</v>
      </c>
      <c r="C7" s="21" t="s">
        <v>13</v>
      </c>
      <c r="D7" s="25" t="e">
        <f>(((D19/D8)^2)*D8*0.5)/(D8*9.8)</f>
        <v>#DIV/0!</v>
      </c>
      <c r="E7" s="23"/>
      <c r="F7" s="23"/>
      <c r="G7" s="9"/>
      <c r="H7" s="33"/>
    </row>
    <row r="8" spans="2:8" ht="15.75" x14ac:dyDescent="0.25">
      <c r="B8" s="26" t="s">
        <v>32</v>
      </c>
      <c r="C8" s="21" t="s">
        <v>1</v>
      </c>
      <c r="D8" s="22">
        <f>G8</f>
        <v>0</v>
      </c>
      <c r="E8" s="23"/>
      <c r="F8" s="23"/>
      <c r="G8" s="8"/>
      <c r="H8" s="33"/>
    </row>
    <row r="9" spans="2:8" ht="15.75" x14ac:dyDescent="0.25">
      <c r="B9" s="26" t="s">
        <v>33</v>
      </c>
      <c r="C9" s="21" t="s">
        <v>4</v>
      </c>
      <c r="D9" s="22">
        <f>G9</f>
        <v>0</v>
      </c>
      <c r="E9" s="23"/>
      <c r="F9" s="23"/>
      <c r="G9" s="8"/>
      <c r="H9" s="33"/>
    </row>
    <row r="10" spans="2:8" x14ac:dyDescent="0.25">
      <c r="B10" s="24" t="s">
        <v>34</v>
      </c>
      <c r="C10" s="21" t="s">
        <v>27</v>
      </c>
      <c r="D10" s="25" t="e">
        <f>D4/D12</f>
        <v>#DIV/0!</v>
      </c>
      <c r="E10" s="23"/>
      <c r="F10" s="23"/>
      <c r="G10" s="9"/>
      <c r="H10" s="33"/>
    </row>
    <row r="11" spans="2:8" x14ac:dyDescent="0.25">
      <c r="B11" s="24" t="s">
        <v>35</v>
      </c>
      <c r="C11" s="21" t="s">
        <v>26</v>
      </c>
      <c r="D11" s="25" t="e">
        <f>(2*D13/D8)^0.5</f>
        <v>#DIV/0!</v>
      </c>
      <c r="E11" s="23"/>
      <c r="F11" s="23"/>
      <c r="G11" s="9"/>
      <c r="H11" s="33"/>
    </row>
    <row r="12" spans="2:8" x14ac:dyDescent="0.25">
      <c r="B12" s="24" t="s">
        <v>10</v>
      </c>
      <c r="C12" s="21" t="s">
        <v>3</v>
      </c>
      <c r="D12" s="25">
        <f>(2*D5/9.8)^0.5</f>
        <v>0</v>
      </c>
      <c r="E12" s="23"/>
      <c r="F12" s="23"/>
      <c r="G12" s="7"/>
      <c r="H12" s="33"/>
    </row>
    <row r="13" spans="2:8" x14ac:dyDescent="0.25">
      <c r="B13" s="24" t="s">
        <v>36</v>
      </c>
      <c r="C13" s="21" t="s">
        <v>14</v>
      </c>
      <c r="D13" s="25">
        <f>D8*9.8*D6</f>
        <v>0</v>
      </c>
      <c r="E13" s="23"/>
      <c r="F13" s="23"/>
      <c r="G13" s="7"/>
      <c r="H13" s="33"/>
    </row>
    <row r="14" spans="2:8" x14ac:dyDescent="0.25">
      <c r="B14" s="24" t="s">
        <v>37</v>
      </c>
      <c r="C14" s="21" t="s">
        <v>15</v>
      </c>
      <c r="D14" s="25">
        <f>D13</f>
        <v>0</v>
      </c>
      <c r="E14" s="23"/>
      <c r="F14" s="23"/>
      <c r="G14" s="7"/>
      <c r="H14" s="33"/>
    </row>
    <row r="15" spans="2:8" x14ac:dyDescent="0.25">
      <c r="B15" s="24" t="s">
        <v>38</v>
      </c>
      <c r="C15" s="21" t="s">
        <v>11</v>
      </c>
      <c r="D15" s="25" t="e">
        <f>D17</f>
        <v>#DIV/0!</v>
      </c>
      <c r="E15" s="23"/>
      <c r="F15" s="23"/>
      <c r="G15" s="7"/>
      <c r="H15" s="33"/>
    </row>
    <row r="16" spans="2:8" ht="15.75" x14ac:dyDescent="0.25">
      <c r="B16" s="26" t="s">
        <v>16</v>
      </c>
      <c r="C16" s="21" t="s">
        <v>17</v>
      </c>
      <c r="D16" s="25" t="e">
        <f>0.5*D9*(D10^2)</f>
        <v>#DIV/0!</v>
      </c>
      <c r="E16" s="23"/>
      <c r="F16" s="23"/>
      <c r="G16" s="7"/>
      <c r="H16" s="33"/>
    </row>
    <row r="17" spans="1:8" x14ac:dyDescent="0.25">
      <c r="B17" s="24" t="s">
        <v>39</v>
      </c>
      <c r="C17" s="21" t="s">
        <v>18</v>
      </c>
      <c r="D17" s="25" t="e">
        <f>D8*9.8*D7</f>
        <v>#DIV/0!</v>
      </c>
      <c r="E17" s="23"/>
      <c r="F17" s="23"/>
      <c r="G17" s="7"/>
      <c r="H17" s="33"/>
    </row>
    <row r="18" spans="1:8" ht="15.75" x14ac:dyDescent="0.25">
      <c r="B18" s="26" t="s">
        <v>40</v>
      </c>
      <c r="C18" s="21" t="s">
        <v>22</v>
      </c>
      <c r="D18" s="25" t="e">
        <f>D8*D11</f>
        <v>#DIV/0!</v>
      </c>
      <c r="E18" s="23"/>
      <c r="F18" s="23"/>
      <c r="G18" s="7"/>
      <c r="H18" s="33"/>
    </row>
    <row r="19" spans="1:8" ht="15.75" x14ac:dyDescent="0.25">
      <c r="B19" s="26" t="s">
        <v>41</v>
      </c>
      <c r="C19" s="21" t="s">
        <v>23</v>
      </c>
      <c r="D19" s="25" t="e">
        <f>D18-D21</f>
        <v>#DIV/0!</v>
      </c>
      <c r="E19" s="23"/>
      <c r="F19" s="23"/>
      <c r="G19" s="7"/>
      <c r="H19" s="33"/>
    </row>
    <row r="20" spans="1:8" ht="15.75" x14ac:dyDescent="0.25">
      <c r="B20" s="26" t="s">
        <v>42</v>
      </c>
      <c r="C20" s="21" t="s">
        <v>24</v>
      </c>
      <c r="D20" s="22">
        <v>0</v>
      </c>
      <c r="E20" s="23"/>
      <c r="F20" s="23"/>
      <c r="G20" s="7"/>
      <c r="H20" s="33"/>
    </row>
    <row r="21" spans="1:8" ht="15.75" x14ac:dyDescent="0.25">
      <c r="B21" s="26" t="s">
        <v>43</v>
      </c>
      <c r="C21" s="21" t="s">
        <v>25</v>
      </c>
      <c r="D21" s="25" t="e">
        <f>D9*D10</f>
        <v>#DIV/0!</v>
      </c>
      <c r="E21" s="23"/>
      <c r="F21" s="23"/>
      <c r="G21" s="7"/>
      <c r="H21" s="33"/>
    </row>
    <row r="22" spans="1:8" ht="15.75" x14ac:dyDescent="0.25">
      <c r="B22" s="26" t="s">
        <v>44</v>
      </c>
      <c r="C22" s="21" t="s">
        <v>5</v>
      </c>
      <c r="D22" s="25" t="e">
        <f>D16</f>
        <v>#DIV/0!</v>
      </c>
      <c r="E22" s="23"/>
      <c r="F22" s="23"/>
      <c r="G22" s="7"/>
      <c r="H22" s="33"/>
    </row>
    <row r="23" spans="1:8" x14ac:dyDescent="0.25">
      <c r="A23" s="10"/>
      <c r="B23" s="24" t="s">
        <v>19</v>
      </c>
      <c r="C23" s="21" t="s">
        <v>51</v>
      </c>
      <c r="D23" s="27" t="e">
        <f>(ASIN(D25/D24)*180/PI())</f>
        <v>#DIV/0!</v>
      </c>
      <c r="E23" s="27" t="e">
        <f>(ACOS(D26/D24)*180/PI())</f>
        <v>#DIV/0!</v>
      </c>
      <c r="F23" s="27" t="e">
        <f>ATAN(F25/F26)*(180/PI())</f>
        <v>#DIV/0!</v>
      </c>
      <c r="G23" s="7"/>
      <c r="H23" s="33"/>
    </row>
    <row r="24" spans="1:8" x14ac:dyDescent="0.25">
      <c r="B24" s="24" t="s">
        <v>20</v>
      </c>
      <c r="C24" s="21" t="s">
        <v>6</v>
      </c>
      <c r="D24" s="22">
        <f>G24</f>
        <v>0</v>
      </c>
      <c r="E24" s="22">
        <f>D24</f>
        <v>0</v>
      </c>
      <c r="F24" s="22">
        <f>D24</f>
        <v>0</v>
      </c>
      <c r="G24" s="8"/>
      <c r="H24" s="33"/>
    </row>
    <row r="25" spans="1:8" ht="15.75" x14ac:dyDescent="0.25">
      <c r="B25" s="28" t="s">
        <v>45</v>
      </c>
      <c r="C25" s="21" t="s">
        <v>21</v>
      </c>
      <c r="D25" s="25">
        <f>((D24^2)-(D24-D6)^2)^0.5</f>
        <v>0</v>
      </c>
      <c r="E25" s="25">
        <f>D25</f>
        <v>0</v>
      </c>
      <c r="F25" s="25">
        <f>D25</f>
        <v>0</v>
      </c>
      <c r="G25" s="9"/>
      <c r="H25" s="33"/>
    </row>
    <row r="26" spans="1:8" ht="15.75" x14ac:dyDescent="0.25">
      <c r="B26" s="28" t="s">
        <v>46</v>
      </c>
      <c r="C26" s="21" t="s">
        <v>55</v>
      </c>
      <c r="D26" s="25">
        <f>D24-D6</f>
        <v>0</v>
      </c>
      <c r="E26" s="25">
        <f>D26</f>
        <v>0</v>
      </c>
      <c r="F26" s="25">
        <f>D26</f>
        <v>0</v>
      </c>
      <c r="G26" s="9"/>
      <c r="H26" s="33"/>
    </row>
    <row r="27" spans="1:8" x14ac:dyDescent="0.25">
      <c r="B27" s="12"/>
      <c r="C27" s="29"/>
      <c r="D27" s="30" t="s">
        <v>54</v>
      </c>
      <c r="E27" s="30" t="s">
        <v>52</v>
      </c>
      <c r="F27" s="30" t="s">
        <v>53</v>
      </c>
    </row>
  </sheetData>
  <sheetProtection password="DFCF"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RTM</dc:creator>
  <cp:lastModifiedBy>Richard Malik</cp:lastModifiedBy>
  <cp:lastPrinted>2014-02-28T13:26:26Z</cp:lastPrinted>
  <dcterms:created xsi:type="dcterms:W3CDTF">2014-02-25T14:39:06Z</dcterms:created>
  <dcterms:modified xsi:type="dcterms:W3CDTF">2014-03-05T16:41:59Z</dcterms:modified>
</cp:coreProperties>
</file>